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1\"/>
    </mc:Choice>
  </mc:AlternateContent>
  <bookViews>
    <workbookView xWindow="0" yWindow="0" windowWidth="28800" windowHeight="111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данные'!$19:$19</definedName>
    <definedName name="_xlnm.Print_Area" localSheetId="0">'Мои данные'!$A$12:$N$35</definedName>
  </definedNames>
  <calcPr calcId="162913" fullCalcOnLoad="1"/>
</workbook>
</file>

<file path=xl/calcChain.xml><?xml version="1.0" encoding="utf-8"?>
<calcChain xmlns="http://schemas.openxmlformats.org/spreadsheetml/2006/main">
  <c r="N21" i="1" l="1"/>
  <c r="N20" i="1"/>
  <c r="N22" i="1" s="1"/>
  <c r="N24" i="1" s="1"/>
  <c r="N25" i="1" s="1"/>
  <c r="N26" i="1" s="1"/>
  <c r="A12" i="2"/>
  <c r="N27" i="1" l="1"/>
  <c r="N28" i="1" s="1"/>
  <c r="N29" i="1" s="1"/>
  <c r="N30" i="1" l="1"/>
  <c r="N31" i="1" s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</authors>
  <commentList>
    <comment ref="E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9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1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C3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</commentList>
</comments>
</file>

<file path=xl/sharedStrings.xml><?xml version="1.0" encoding="utf-8"?>
<sst xmlns="http://schemas.openxmlformats.org/spreadsheetml/2006/main" count="38" uniqueCount="36">
  <si>
    <t>№ пп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</si>
  <si>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</si>
  <si>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</si>
  <si>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цена, руб.</t>
  </si>
  <si>
    <t>Стоимость работ,    тыс. руб.</t>
  </si>
  <si>
    <t>цены 2001</t>
  </si>
  <si>
    <t>(Примечание к Табл.1, п.10 ПЗ=1,3 (ОЗП=1,3; ЭМ=1,3 к расх.; ЗПМ=1,3; МАТ=1,3 к расх.; ТЗ=1,3; ТЗМ=1,3))</t>
  </si>
  <si>
    <t>объект</t>
  </si>
  <si>
    <t>1,15*1,15</t>
  </si>
  <si>
    <t>(Примечание к Табл.3, п.3 ПЗ=1,15 (ОЗП=1,15; ЭМ=1,15 к расх.; ЗПМ=1,15; МАТ=1,15 к расх.; ТЗ=1,15; ТЗМ=1,15);
Примечание к Табл.3, п.4 ПЗ=1,15 (ОЗП=1,15; ЭМ=1,15 к расх.; ЗПМ=1,15; МАТ=1,15 к расх.; ТЗ=1,15; ТЗМ=1,15))</t>
  </si>
  <si>
    <t>Итоги по смете:</t>
  </si>
  <si>
    <t xml:space="preserve">  ВСЕГО по смете</t>
  </si>
  <si>
    <t>Сметный расчет МЭ</t>
  </si>
  <si>
    <t>С учетом районного коэффициента 20%</t>
  </si>
  <si>
    <t xml:space="preserve"> Непредвиденные затраты 3%</t>
  </si>
  <si>
    <t xml:space="preserve">  Итого с учетом доп. затрат в тек ценах</t>
  </si>
  <si>
    <t xml:space="preserve">  НДС 20%</t>
  </si>
  <si>
    <t xml:space="preserve">Составил Инженер 1 категории  </t>
  </si>
  <si>
    <t>А.Н.Чижова</t>
  </si>
  <si>
    <t>Итого прямые затраты по смете в ценах 1995 г.</t>
  </si>
  <si>
    <t>1588</t>
  </si>
  <si>
    <t>600</t>
  </si>
  <si>
    <t xml:space="preserve">Наименование  ИП: _000-11-1-06.20-2556 Установка автоматической системы пожарной сигнализации в здании РЭП п.Пинега для нужд ПО "АЭС" Архангельского филиала ПАО "МРСК Северо-Запада" (1 компл) </t>
  </si>
  <si>
    <t>Год выполнения ПИР 2021 г</t>
  </si>
  <si>
    <t>Автоматические установки пожарной сигнализации, защищающие объект площадью: 200-400м2</t>
  </si>
  <si>
    <t>СБЦ1-3-3
"Системы противоп.и охр. защ. (1999г.)"</t>
  </si>
  <si>
    <t>1 * 820,00 * 1,15*1,15</t>
  </si>
  <si>
    <t xml:space="preserve">  Всего с учетом "Письмо Министерства строительства и ЖКХ РФ от 29.07.2020 г. № 29340-ИФ/09 (3 кв. 2020г) Инд=33,98"</t>
  </si>
  <si>
    <t>СБЦ1-1-24
"Системы противоп.и охр. защ. (1999г.)"</t>
  </si>
  <si>
    <t>Дренчерные установки водяного пожаротушения, защищающие объект площадью: 200-400м2</t>
  </si>
  <si>
    <t>1 * 3326,00*0,7</t>
  </si>
  <si>
    <t>Строительный контроль (технический надзор)-2,14%</t>
  </si>
  <si>
    <t xml:space="preserve">Заместитель директора по инвестиционной деятельности Архангельского филиала </t>
  </si>
  <si>
    <t xml:space="preserve"> ПАО "МРСК Северо-Запада" </t>
  </si>
  <si>
    <t>________________________  А.П.Поташев</t>
  </si>
  <si>
    <t xml:space="preserve"> Стоимость в прогнозных ценах на 2021 год (Индексы по письму МР2/80-01-01/8051 от 27.10.2020) 1,051*1,048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</si>
</sst>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_-* #,##0.00\ _₽_-;\-* #,##0.00\ _₽_-;_-* &quot;-&quot;??\ _₽_-;_-@_-"/>
    <numFmt numFmtId="166" formatCode="_-* #,##0.00_р_._-;\-* #,##0.00_р_._-;_-* &quot;-&quot;??_р_._-;_-@_-"/>
    <numFmt numFmtId="167" formatCode="0.000"/>
    <numFmt numFmtId="169" formatCode="0.000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sz val="10"/>
      <name val="Helv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0">
    <xf numFmtId="0" fontId="0" fillId="0" borderId="0"/>
    <xf numFmtId="0" fontId="12" fillId="0" borderId="0">
      <alignment horizontal="left" vertical="top"/>
    </xf>
    <xf numFmtId="0" fontId="13" fillId="0" borderId="0">
      <alignment horizontal="right" vertical="top"/>
    </xf>
    <xf numFmtId="0" fontId="15" fillId="0" borderId="0">
      <alignment horizontal="center" vertical="center"/>
    </xf>
    <xf numFmtId="0" fontId="14" fillId="0" borderId="0">
      <alignment horizontal="left" vertical="top"/>
    </xf>
    <xf numFmtId="0" fontId="16" fillId="0" borderId="0">
      <alignment horizontal="left" vertical="top"/>
    </xf>
    <xf numFmtId="0" fontId="14" fillId="0" borderId="0">
      <alignment horizontal="left" vertical="top"/>
    </xf>
    <xf numFmtId="0" fontId="12" fillId="0" borderId="1">
      <alignment horizontal="center" vertical="center"/>
    </xf>
    <xf numFmtId="0" fontId="12" fillId="0" borderId="2">
      <alignment horizontal="center" vertical="center"/>
    </xf>
    <xf numFmtId="0" fontId="12" fillId="0" borderId="1">
      <alignment horizontal="center" vertical="center"/>
    </xf>
    <xf numFmtId="0" fontId="12" fillId="0" borderId="1">
      <alignment horizontal="center" vertical="center"/>
    </xf>
    <xf numFmtId="0" fontId="12" fillId="0" borderId="1">
      <alignment horizontal="center" vertical="center"/>
    </xf>
    <xf numFmtId="0" fontId="25" fillId="0" borderId="1">
      <alignment horizontal="center" vertical="center"/>
    </xf>
    <xf numFmtId="0" fontId="12" fillId="0" borderId="3">
      <alignment horizontal="center" vertical="center"/>
    </xf>
    <xf numFmtId="0" fontId="14" fillId="0" borderId="0">
      <alignment horizontal="left" vertical="top"/>
    </xf>
    <xf numFmtId="0" fontId="12" fillId="0" borderId="2">
      <alignment horizontal="center" vertical="center"/>
    </xf>
    <xf numFmtId="0" fontId="12" fillId="0" borderId="1">
      <alignment horizontal="center" vertical="center"/>
    </xf>
    <xf numFmtId="0" fontId="12" fillId="0" borderId="1">
      <alignment horizontal="center" vertical="center"/>
    </xf>
    <xf numFmtId="0" fontId="12" fillId="0" borderId="1">
      <alignment horizontal="center" vertical="center"/>
    </xf>
    <xf numFmtId="0" fontId="25" fillId="0" borderId="1">
      <alignment horizontal="center" vertical="center"/>
    </xf>
    <xf numFmtId="0" fontId="12" fillId="0" borderId="3">
      <alignment horizontal="center" vertical="center"/>
    </xf>
    <xf numFmtId="0" fontId="17" fillId="0" borderId="4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right" vertical="top"/>
    </xf>
    <xf numFmtId="0" fontId="14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right" vertical="top"/>
    </xf>
    <xf numFmtId="0" fontId="18" fillId="0" borderId="0">
      <alignment horizontal="left" vertical="top"/>
    </xf>
    <xf numFmtId="0" fontId="18" fillId="0" borderId="0">
      <alignment horizontal="right" vertical="top"/>
    </xf>
    <xf numFmtId="0" fontId="18" fillId="0" borderId="0">
      <alignment horizontal="left" vertical="top"/>
    </xf>
    <xf numFmtId="0" fontId="26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1" fillId="0" borderId="4">
      <alignment horizontal="left" vertical="top"/>
    </xf>
    <xf numFmtId="0" fontId="14" fillId="0" borderId="4">
      <alignment horizontal="left" vertical="top"/>
    </xf>
    <xf numFmtId="0" fontId="18" fillId="0" borderId="0">
      <alignment horizontal="right" vertical="top"/>
    </xf>
    <xf numFmtId="0" fontId="14" fillId="0" borderId="4">
      <alignment horizontal="left" vertical="top"/>
    </xf>
    <xf numFmtId="0" fontId="18" fillId="0" borderId="0">
      <alignment horizontal="left"/>
    </xf>
    <xf numFmtId="0" fontId="18" fillId="0" borderId="0">
      <alignment horizontal="left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8" fillId="0" borderId="0">
      <alignment horizontal="left"/>
    </xf>
    <xf numFmtId="0" fontId="18" fillId="0" borderId="0">
      <alignment horizontal="left" vertical="top"/>
    </xf>
    <xf numFmtId="0" fontId="14" fillId="0" borderId="4">
      <alignment horizontal="left"/>
    </xf>
    <xf numFmtId="0" fontId="14" fillId="0" borderId="0">
      <alignment horizontal="left" vertical="top"/>
    </xf>
    <xf numFmtId="0" fontId="11" fillId="0" borderId="0">
      <alignment horizontal="left" vertical="top"/>
    </xf>
    <xf numFmtId="0" fontId="14" fillId="0" borderId="0">
      <alignment horizontal="center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5" fillId="0" borderId="1">
      <alignment horizontal="center"/>
    </xf>
    <xf numFmtId="0" fontId="1" fillId="0" borderId="0">
      <alignment vertical="top"/>
    </xf>
    <xf numFmtId="0" fontId="6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5" fillId="0" borderId="1">
      <alignment horizontal="center" wrapText="1"/>
    </xf>
    <xf numFmtId="0" fontId="1" fillId="0" borderId="0">
      <alignment vertical="top"/>
    </xf>
    <xf numFmtId="0" fontId="6" fillId="0" borderId="0">
      <alignment vertical="top"/>
    </xf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7" fillId="0" borderId="0"/>
    <xf numFmtId="0" fontId="5" fillId="0" borderId="0"/>
    <xf numFmtId="0" fontId="5" fillId="0" borderId="1">
      <alignment horizontal="center" wrapText="1"/>
    </xf>
    <xf numFmtId="9" fontId="27" fillId="0" borderId="0" applyFont="0" applyFill="0" applyBorder="0" applyAlignment="0" applyProtection="0"/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6" fillId="0" borderId="0"/>
    <xf numFmtId="0" fontId="21" fillId="0" borderId="0"/>
    <xf numFmtId="0" fontId="5" fillId="0" borderId="0">
      <alignment horizontal="center"/>
    </xf>
    <xf numFmtId="165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0" fontId="5" fillId="0" borderId="0">
      <alignment horizontal="left" vertical="top"/>
    </xf>
    <xf numFmtId="0" fontId="5" fillId="0" borderId="0"/>
  </cellStyleXfs>
  <cellXfs count="51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0" xfId="138" applyFont="1">
      <alignment horizontal="left" vertical="top"/>
    </xf>
    <xf numFmtId="0" fontId="8" fillId="0" borderId="5" xfId="71" applyFont="1" applyBorder="1">
      <alignment horizontal="center" wrapText="1"/>
    </xf>
    <xf numFmtId="167" fontId="8" fillId="0" borderId="1" xfId="60" applyNumberFormat="1" applyFont="1" applyBorder="1" applyAlignment="1">
      <alignment horizontal="right" vertical="top" wrapText="1"/>
    </xf>
    <xf numFmtId="167" fontId="9" fillId="0" borderId="1" xfId="60" applyNumberFormat="1" applyFont="1" applyBorder="1" applyAlignment="1">
      <alignment horizontal="right" vertical="top" wrapText="1"/>
    </xf>
    <xf numFmtId="167" fontId="8" fillId="0" borderId="1" xfId="60" applyNumberFormat="1" applyFont="1" applyBorder="1" applyAlignment="1">
      <alignment horizontal="right" vertical="center" wrapText="1"/>
    </xf>
    <xf numFmtId="0" fontId="19" fillId="0" borderId="0" xfId="14" applyFont="1" applyBorder="1" applyAlignment="1" applyProtection="1">
      <alignment horizontal="left" vertical="top" wrapText="1"/>
      <protection hidden="1"/>
    </xf>
    <xf numFmtId="0" fontId="19" fillId="0" borderId="0" xfId="38" applyFont="1" applyBorder="1" applyAlignment="1" applyProtection="1">
      <alignment horizontal="left" vertical="top" wrapText="1"/>
      <protection hidden="1"/>
    </xf>
    <xf numFmtId="0" fontId="20" fillId="0" borderId="0" xfId="78" applyFont="1" applyAlignment="1" applyProtection="1">
      <alignment wrapText="1"/>
      <protection hidden="1"/>
    </xf>
    <xf numFmtId="0" fontId="19" fillId="0" borderId="0" xfId="49" quotePrefix="1" applyFont="1" applyBorder="1" applyAlignment="1" applyProtection="1">
      <alignment vertical="top" wrapText="1"/>
      <protection hidden="1"/>
    </xf>
    <xf numFmtId="0" fontId="19" fillId="0" borderId="0" xfId="38" quotePrefix="1" applyFont="1" applyBorder="1" applyAlignment="1" applyProtection="1">
      <alignment vertical="top" wrapText="1"/>
      <protection hidden="1"/>
    </xf>
    <xf numFmtId="0" fontId="7" fillId="0" borderId="0" xfId="3" applyFont="1" applyBorder="1" applyAlignment="1" applyProtection="1">
      <alignment vertical="center" wrapText="1"/>
      <protection hidden="1"/>
    </xf>
    <xf numFmtId="0" fontId="7" fillId="0" borderId="0" xfId="108" applyFont="1" applyAlignment="1" applyProtection="1">
      <alignment horizontal="left" vertical="center" wrapText="1"/>
      <protection hidden="1"/>
    </xf>
    <xf numFmtId="0" fontId="28" fillId="0" borderId="0" xfId="108" applyFont="1" applyAlignment="1">
      <alignment wrapText="1"/>
    </xf>
    <xf numFmtId="0" fontId="20" fillId="0" borderId="0" xfId="78" applyFont="1" applyAlignment="1" applyProtection="1">
      <protection hidden="1"/>
    </xf>
    <xf numFmtId="0" fontId="23" fillId="0" borderId="0" xfId="108" applyFont="1" applyAlignment="1" applyProtection="1">
      <alignment wrapText="1"/>
      <protection hidden="1"/>
    </xf>
    <xf numFmtId="14" fontId="8" fillId="0" borderId="0" xfId="0" applyNumberFormat="1" applyFont="1"/>
    <xf numFmtId="0" fontId="9" fillId="0" borderId="0" xfId="6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167" fontId="9" fillId="0" borderId="0" xfId="6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167" fontId="8" fillId="0" borderId="1" xfId="0" applyNumberFormat="1" applyFont="1" applyBorder="1" applyAlignment="1">
      <alignment horizontal="right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10" fontId="8" fillId="0" borderId="5" xfId="0" applyNumberFormat="1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top" wrapText="1"/>
    </xf>
    <xf numFmtId="167" fontId="8" fillId="0" borderId="5" xfId="0" applyNumberFormat="1" applyFont="1" applyBorder="1" applyAlignment="1">
      <alignment horizontal="right" vertical="top" wrapText="1"/>
    </xf>
    <xf numFmtId="169" fontId="9" fillId="0" borderId="1" xfId="60" applyNumberFormat="1" applyFont="1" applyBorder="1" applyAlignment="1">
      <alignment horizontal="right" vertical="top" wrapText="1"/>
    </xf>
    <xf numFmtId="169" fontId="8" fillId="0" borderId="1" xfId="60" applyNumberFormat="1" applyFont="1" applyBorder="1" applyAlignment="1">
      <alignment horizontal="right" vertical="top" wrapText="1"/>
    </xf>
    <xf numFmtId="0" fontId="8" fillId="0" borderId="1" xfId="6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0" xfId="117" applyFont="1" applyBorder="1" applyAlignment="1">
      <alignment horizontal="left" vertical="top" wrapText="1"/>
    </xf>
    <xf numFmtId="0" fontId="8" fillId="0" borderId="0" xfId="117" applyFont="1" applyBorder="1" applyAlignment="1">
      <alignment horizontal="center" vertical="top" wrapText="1"/>
    </xf>
    <xf numFmtId="0" fontId="7" fillId="0" borderId="0" xfId="117" applyFont="1">
      <alignment horizontal="center"/>
    </xf>
    <xf numFmtId="0" fontId="8" fillId="0" borderId="0" xfId="117" applyFont="1" applyBorder="1" applyAlignment="1">
      <alignment horizontal="left" vertical="top" wrapText="1"/>
    </xf>
    <xf numFmtId="0" fontId="9" fillId="0" borderId="0" xfId="117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22" fillId="0" borderId="0" xfId="78" applyFont="1" applyAlignment="1" applyProtection="1">
      <alignment horizontal="right" wrapText="1"/>
      <protection hidden="1"/>
    </xf>
    <xf numFmtId="0" fontId="22" fillId="0" borderId="0" xfId="78" applyFont="1" applyAlignment="1" applyProtection="1">
      <alignment horizontal="right"/>
      <protection hidden="1"/>
    </xf>
    <xf numFmtId="0" fontId="9" fillId="0" borderId="1" xfId="6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</cellXfs>
  <cellStyles count="140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8 2" xfId="12"/>
    <cellStyle name="S19" xfId="13"/>
    <cellStyle name="S2" xfId="14"/>
    <cellStyle name="S20" xfId="15"/>
    <cellStyle name="S21" xfId="16"/>
    <cellStyle name="S22" xfId="17"/>
    <cellStyle name="S23" xfId="18"/>
    <cellStyle name="S23 2" xfId="19"/>
    <cellStyle name="S24" xfId="20"/>
    <cellStyle name="S25" xfId="21"/>
    <cellStyle name="S26" xfId="22"/>
    <cellStyle name="S27" xfId="23"/>
    <cellStyle name="S28" xfId="24"/>
    <cellStyle name="S29" xfId="25"/>
    <cellStyle name="S3" xfId="26"/>
    <cellStyle name="S30" xfId="27"/>
    <cellStyle name="S31" xfId="28"/>
    <cellStyle name="S32" xfId="29"/>
    <cellStyle name="S33" xfId="30"/>
    <cellStyle name="S34" xfId="31"/>
    <cellStyle name="S34 2" xfId="32"/>
    <cellStyle name="S35" xfId="33"/>
    <cellStyle name="S36" xfId="34"/>
    <cellStyle name="S37" xfId="35"/>
    <cellStyle name="S38" xfId="36"/>
    <cellStyle name="S39" xfId="37"/>
    <cellStyle name="S4" xfId="38"/>
    <cellStyle name="S40" xfId="39"/>
    <cellStyle name="S41" xfId="40"/>
    <cellStyle name="S42" xfId="41"/>
    <cellStyle name="S43" xfId="42"/>
    <cellStyle name="S44" xfId="43"/>
    <cellStyle name="S45" xfId="44"/>
    <cellStyle name="S46" xfId="45"/>
    <cellStyle name="S47" xfId="46"/>
    <cellStyle name="S48" xfId="47"/>
    <cellStyle name="S49" xfId="48"/>
    <cellStyle name="S5" xfId="49"/>
    <cellStyle name="S50" xfId="50"/>
    <cellStyle name="S6" xfId="51"/>
    <cellStyle name="S7" xfId="52"/>
    <cellStyle name="S8" xfId="53"/>
    <cellStyle name="S9" xfId="54"/>
    <cellStyle name="Акт" xfId="55"/>
    <cellStyle name="АктМТСН" xfId="56"/>
    <cellStyle name="АктМТСН 2" xfId="57"/>
    <cellStyle name="ВедРесурсов" xfId="58"/>
    <cellStyle name="ВедРесурсовАкт" xfId="59"/>
    <cellStyle name="Итоги" xfId="60"/>
    <cellStyle name="ИтогоАктБазЦ" xfId="61"/>
    <cellStyle name="ИтогоАктБИМ" xfId="62"/>
    <cellStyle name="ИтогоАктБИМ 2" xfId="63"/>
    <cellStyle name="ИтогоАктРесМет" xfId="64"/>
    <cellStyle name="ИтогоАктРесМет 2" xfId="65"/>
    <cellStyle name="ИтогоБазЦ" xfId="66"/>
    <cellStyle name="ИтогоБИМ" xfId="67"/>
    <cellStyle name="ИтогоБИМ 2" xfId="68"/>
    <cellStyle name="ИтогоРесМет" xfId="69"/>
    <cellStyle name="ИтогоРесМет 2" xfId="70"/>
    <cellStyle name="ЛокСмета" xfId="71"/>
    <cellStyle name="ЛокСмМТСН" xfId="72"/>
    <cellStyle name="ЛокСмМТСН 2" xfId="73"/>
    <cellStyle name="М29" xfId="74"/>
    <cellStyle name="М29 2" xfId="75"/>
    <cellStyle name="ОбСмета" xfId="76"/>
    <cellStyle name="ОбСмета 2" xfId="77"/>
    <cellStyle name="Обычный" xfId="0" builtinId="0"/>
    <cellStyle name="Обычный 2" xfId="78"/>
    <cellStyle name="Обычный 3" xfId="79"/>
    <cellStyle name="Обычный 3 2" xfId="80"/>
    <cellStyle name="Обычный 3 2 2" xfId="81"/>
    <cellStyle name="Обычный 3 3" xfId="82"/>
    <cellStyle name="Обычный 3 3 2" xfId="83"/>
    <cellStyle name="Обычный 3 4" xfId="84"/>
    <cellStyle name="Обычный 3 4 2" xfId="85"/>
    <cellStyle name="Обычный 3 5" xfId="86"/>
    <cellStyle name="Обычный 3 6" xfId="87"/>
    <cellStyle name="Обычный 3 6 2" xfId="88"/>
    <cellStyle name="Обычный 4" xfId="89"/>
    <cellStyle name="Обычный 4 2" xfId="90"/>
    <cellStyle name="Обычный 4 2 2" xfId="91"/>
    <cellStyle name="Обычный 4 2 2 2" xfId="92"/>
    <cellStyle name="Обычный 4 2 3" xfId="93"/>
    <cellStyle name="Обычный 4 2 3 2" xfId="94"/>
    <cellStyle name="Обычный 4 2 4" xfId="95"/>
    <cellStyle name="Обычный 4 2 4 2" xfId="96"/>
    <cellStyle name="Обычный 4 2 5" xfId="97"/>
    <cellStyle name="Обычный 4 2 6" xfId="98"/>
    <cellStyle name="Обычный 4 2 6 2" xfId="99"/>
    <cellStyle name="Обычный 4 2 7" xfId="100"/>
    <cellStyle name="Обычный 4 2 7 2" xfId="101"/>
    <cellStyle name="Обычный 4 3" xfId="102"/>
    <cellStyle name="Обычный 4 3 2" xfId="103"/>
    <cellStyle name="Обычный 4 4" xfId="104"/>
    <cellStyle name="Обычный 4 4 2" xfId="105"/>
    <cellStyle name="Обычный 4 5" xfId="106"/>
    <cellStyle name="Обычный 5" xfId="107"/>
    <cellStyle name="Обычный 6" xfId="108"/>
    <cellStyle name="Параметр" xfId="109"/>
    <cellStyle name="ПеременныеСметы" xfId="110"/>
    <cellStyle name="Процентный 2" xfId="111"/>
    <cellStyle name="РесСмета" xfId="112"/>
    <cellStyle name="СводкаСтоимРаб" xfId="113"/>
    <cellStyle name="СводРасч" xfId="114"/>
    <cellStyle name="СводРасч 2" xfId="115"/>
    <cellStyle name="Стиль 1" xfId="116"/>
    <cellStyle name="Титул" xfId="117"/>
    <cellStyle name="Финансовый 2" xfId="118"/>
    <cellStyle name="Финансовый 2 2" xfId="119"/>
    <cellStyle name="Финансовый 2 2 2" xfId="120"/>
    <cellStyle name="Финансовый 2 3" xfId="121"/>
    <cellStyle name="Финансовый 2 3 2" xfId="122"/>
    <cellStyle name="Финансовый 2 4" xfId="123"/>
    <cellStyle name="Финансовый 3" xfId="124"/>
    <cellStyle name="Финансовый 3 2" xfId="125"/>
    <cellStyle name="Финансовый 3 2 2" xfId="126"/>
    <cellStyle name="Финансовый 3 2 2 2" xfId="127"/>
    <cellStyle name="Финансовый 3 2 3" xfId="128"/>
    <cellStyle name="Финансовый 3 2 3 2" xfId="129"/>
    <cellStyle name="Финансовый 3 2 4" xfId="130"/>
    <cellStyle name="Финансовый 3 3" xfId="131"/>
    <cellStyle name="Финансовый 3 3 2" xfId="132"/>
    <cellStyle name="Финансовый 3 4" xfId="133"/>
    <cellStyle name="Финансовый 3 4 2" xfId="134"/>
    <cellStyle name="Финансовый 3 5" xfId="135"/>
    <cellStyle name="Финансовый 4" xfId="136"/>
    <cellStyle name="Финансовый 5" xfId="137"/>
    <cellStyle name="Хвост" xfId="138"/>
    <cellStyle name="Экспертиза" xfId="1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4:Y38"/>
  <sheetViews>
    <sheetView showGridLines="0" tabSelected="1" topLeftCell="A19" zoomScale="120" zoomScaleNormal="120" workbookViewId="0">
      <selection activeCell="R30" sqref="R30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10" width="22.140625" style="1" hidden="1" customWidth="1"/>
    <col min="11" max="11" width="73.7109375" style="1" hidden="1" customWidth="1"/>
    <col min="12" max="13" width="15" style="1" hidden="1" customWidth="1"/>
    <col min="14" max="14" width="11.140625" style="1" customWidth="1"/>
    <col min="15" max="16" width="9.140625" style="1" customWidth="1"/>
    <col min="17" max="24" width="9.140625" style="1"/>
    <col min="25" max="25" width="79.28515625" style="5" customWidth="1"/>
    <col min="26" max="16384" width="9.140625" style="1"/>
  </cols>
  <sheetData>
    <row r="4" spans="1:25" ht="15.75" customHeight="1" x14ac:dyDescent="0.2">
      <c r="A4" s="16"/>
      <c r="B4" s="16"/>
      <c r="C4" s="47" t="s">
        <v>32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R4" s="13"/>
      <c r="S4" s="13"/>
      <c r="T4" s="13"/>
      <c r="Y4" s="15"/>
    </row>
    <row r="5" spans="1:25" ht="12.75" customHeight="1" x14ac:dyDescent="0.25">
      <c r="A5" s="17"/>
      <c r="B5" s="1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R5" s="14"/>
      <c r="S5" s="14"/>
      <c r="T5" s="14"/>
      <c r="Y5" s="20"/>
    </row>
    <row r="6" spans="1:25" ht="15.75" x14ac:dyDescent="0.25">
      <c r="A6" s="18"/>
      <c r="B6" s="18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R6" s="19"/>
      <c r="S6" s="19"/>
      <c r="T6" s="19"/>
      <c r="Y6" s="20"/>
    </row>
    <row r="7" spans="1:25" ht="15.75" x14ac:dyDescent="0.2">
      <c r="A7" s="22"/>
      <c r="B7" s="22"/>
      <c r="C7" s="48" t="s">
        <v>33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R7" s="19"/>
      <c r="S7" s="19"/>
      <c r="T7" s="19"/>
      <c r="Y7" s="21"/>
    </row>
    <row r="8" spans="1:25" ht="16.5" customHeight="1" x14ac:dyDescent="0.2">
      <c r="A8" s="22"/>
      <c r="B8" s="22"/>
      <c r="C8" s="47" t="s">
        <v>34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R8" s="19"/>
      <c r="S8" s="19"/>
      <c r="T8" s="19"/>
      <c r="Y8" s="15"/>
    </row>
    <row r="9" spans="1:25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23">
        <v>44127</v>
      </c>
    </row>
    <row r="10" spans="1:25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" ht="15.75" x14ac:dyDescent="0.25">
      <c r="A12" s="43" t="s">
        <v>12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/>
      <c r="P12"/>
      <c r="Q12"/>
      <c r="R12"/>
      <c r="S12"/>
      <c r="T12"/>
      <c r="U12"/>
      <c r="V12"/>
      <c r="W12"/>
      <c r="X12"/>
      <c r="Y12"/>
    </row>
    <row r="13" spans="1:25" ht="42" customHeight="1" x14ac:dyDescent="0.2">
      <c r="A13" s="45" t="s">
        <v>22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/>
      <c r="P13"/>
      <c r="Q13"/>
      <c r="R13"/>
      <c r="S13"/>
      <c r="T13"/>
      <c r="U13"/>
      <c r="V13"/>
      <c r="W13"/>
      <c r="X13"/>
      <c r="Y13"/>
    </row>
    <row r="14" spans="1:25" ht="12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/>
      <c r="P14"/>
      <c r="Q14"/>
      <c r="R14"/>
      <c r="S14"/>
      <c r="T14"/>
      <c r="U14"/>
      <c r="V14"/>
      <c r="W14"/>
      <c r="X14"/>
      <c r="Y14"/>
    </row>
    <row r="15" spans="1:25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/>
      <c r="P15"/>
      <c r="Q15"/>
      <c r="R15"/>
      <c r="S15"/>
      <c r="T15"/>
      <c r="U15"/>
      <c r="V15"/>
      <c r="W15"/>
      <c r="X15"/>
      <c r="Y15"/>
    </row>
    <row r="16" spans="1:25" x14ac:dyDescent="0.2">
      <c r="A16" s="46" t="s">
        <v>23</v>
      </c>
      <c r="B16" s="46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/>
      <c r="P16"/>
      <c r="Q16"/>
      <c r="R16"/>
      <c r="S16"/>
      <c r="T16"/>
      <c r="U16"/>
      <c r="V16"/>
      <c r="W16"/>
      <c r="X16"/>
      <c r="Y16"/>
    </row>
    <row r="17" spans="1:25" x14ac:dyDescent="0.2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</row>
    <row r="18" spans="1:25" s="2" customFormat="1" ht="100.5" customHeight="1" x14ac:dyDescent="0.2">
      <c r="A18" s="7" t="s">
        <v>0</v>
      </c>
      <c r="B18" s="7" t="s">
        <v>1</v>
      </c>
      <c r="C18" s="7" t="s">
        <v>2</v>
      </c>
      <c r="D18" s="7" t="s">
        <v>3</v>
      </c>
      <c r="E18" s="7"/>
      <c r="F18" s="7"/>
      <c r="G18" s="7"/>
      <c r="H18" s="7"/>
      <c r="I18" s="7"/>
      <c r="J18" s="7"/>
      <c r="K18" s="7"/>
      <c r="L18" s="7"/>
      <c r="M18" s="7"/>
      <c r="N18" s="7" t="s">
        <v>4</v>
      </c>
    </row>
    <row r="19" spans="1:25" x14ac:dyDescent="0.2">
      <c r="A19" s="9">
        <v>1</v>
      </c>
      <c r="B19" s="9">
        <v>2</v>
      </c>
      <c r="C19" s="9">
        <v>3</v>
      </c>
      <c r="D19" s="9">
        <v>4</v>
      </c>
      <c r="E19" s="9"/>
      <c r="F19" s="9"/>
      <c r="G19" s="9"/>
      <c r="H19" s="9"/>
      <c r="I19" s="9"/>
      <c r="J19" s="9"/>
      <c r="K19" s="9"/>
      <c r="L19" s="9"/>
      <c r="M19" s="9"/>
      <c r="N19" s="9">
        <v>5</v>
      </c>
    </row>
    <row r="20" spans="1:25" s="4" customFormat="1" ht="51" x14ac:dyDescent="0.2">
      <c r="A20" s="27">
        <v>1</v>
      </c>
      <c r="B20" s="28" t="s">
        <v>29</v>
      </c>
      <c r="C20" s="28" t="s">
        <v>28</v>
      </c>
      <c r="D20" s="29" t="s">
        <v>30</v>
      </c>
      <c r="E20" s="30">
        <v>1</v>
      </c>
      <c r="F20" s="30" t="s">
        <v>20</v>
      </c>
      <c r="G20" s="30">
        <v>1.3</v>
      </c>
      <c r="H20" s="30"/>
      <c r="I20" s="30"/>
      <c r="J20" s="30" t="s">
        <v>5</v>
      </c>
      <c r="K20" s="30" t="s">
        <v>6</v>
      </c>
      <c r="L20" s="30">
        <v>1</v>
      </c>
      <c r="M20" s="30" t="s">
        <v>7</v>
      </c>
      <c r="N20" s="31">
        <f>1*3.326*0.7</f>
        <v>2.3281999999999998</v>
      </c>
      <c r="O20" s="3"/>
      <c r="P20" s="3"/>
      <c r="Q20" s="3"/>
      <c r="R20" s="3"/>
      <c r="S20" s="3"/>
      <c r="Y20" s="3"/>
    </row>
    <row r="21" spans="1:25" ht="51" x14ac:dyDescent="0.2">
      <c r="A21" s="32">
        <v>2</v>
      </c>
      <c r="B21" s="33" t="s">
        <v>24</v>
      </c>
      <c r="C21" s="33" t="s">
        <v>25</v>
      </c>
      <c r="D21" s="34" t="s">
        <v>26</v>
      </c>
      <c r="E21" s="35">
        <v>1</v>
      </c>
      <c r="F21" s="35" t="s">
        <v>21</v>
      </c>
      <c r="G21" s="35" t="s">
        <v>8</v>
      </c>
      <c r="H21" s="35"/>
      <c r="I21" s="35"/>
      <c r="J21" s="35" t="s">
        <v>5</v>
      </c>
      <c r="K21" s="35" t="s">
        <v>9</v>
      </c>
      <c r="L21" s="35">
        <v>1</v>
      </c>
      <c r="M21" s="35" t="s">
        <v>7</v>
      </c>
      <c r="N21" s="36">
        <f>0.82*1*1.15*1.15</f>
        <v>1.0844499999999997</v>
      </c>
      <c r="O21" s="3"/>
      <c r="P21" s="3"/>
      <c r="Q21" s="3"/>
      <c r="R21" s="3"/>
      <c r="S21" s="3"/>
    </row>
    <row r="22" spans="1:25" x14ac:dyDescent="0.2">
      <c r="A22" s="39" t="s">
        <v>19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10">
        <f>N20+N21</f>
        <v>3.4126499999999993</v>
      </c>
      <c r="O22" s="3"/>
      <c r="P22" s="3"/>
      <c r="Q22" s="3"/>
      <c r="R22" s="3"/>
      <c r="S22" s="3"/>
    </row>
    <row r="23" spans="1:25" x14ac:dyDescent="0.2">
      <c r="A23" s="49" t="s">
        <v>10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11"/>
      <c r="O23" s="3"/>
      <c r="P23" s="3"/>
      <c r="Q23" s="3"/>
      <c r="R23" s="3"/>
      <c r="S23" s="3"/>
    </row>
    <row r="24" spans="1:25" ht="27.95" customHeight="1" x14ac:dyDescent="0.2">
      <c r="A24" s="39" t="s">
        <v>27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10">
        <f>N22*33.98</f>
        <v>115.96184699999996</v>
      </c>
      <c r="O24" s="3"/>
      <c r="P24" s="3"/>
      <c r="Q24" s="3"/>
      <c r="R24" s="3"/>
      <c r="S24" s="3"/>
    </row>
    <row r="25" spans="1:25" ht="12.75" customHeight="1" x14ac:dyDescent="0.2">
      <c r="A25" s="39" t="s">
        <v>13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10">
        <f>N24*1.2</f>
        <v>139.15421639999994</v>
      </c>
      <c r="O25" s="3"/>
      <c r="P25" s="3"/>
      <c r="Q25" s="3"/>
      <c r="R25" s="3"/>
      <c r="S25" s="3"/>
    </row>
    <row r="26" spans="1:25" ht="27.75" customHeight="1" x14ac:dyDescent="0.2">
      <c r="A26" s="39" t="s">
        <v>35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12">
        <f>N25*1.051*1.048</f>
        <v>153.27113334534712</v>
      </c>
      <c r="O26" s="3"/>
      <c r="P26" s="3"/>
      <c r="Q26" s="3"/>
      <c r="R26" s="3"/>
      <c r="S26" s="3"/>
    </row>
    <row r="27" spans="1:25" x14ac:dyDescent="0.2">
      <c r="A27" s="39" t="s">
        <v>31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12">
        <f>N26*2.14%</f>
        <v>3.2800022535904287</v>
      </c>
      <c r="O27" s="3"/>
      <c r="P27" s="3"/>
      <c r="Q27" s="3"/>
      <c r="R27" s="3"/>
      <c r="S27" s="3"/>
    </row>
    <row r="28" spans="1:25" x14ac:dyDescent="0.2">
      <c r="A28" s="39" t="s">
        <v>14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12">
        <f>(N26+N27)*3%</f>
        <v>4.696534067968126</v>
      </c>
      <c r="O28" s="3"/>
      <c r="P28" s="3"/>
      <c r="Q28" s="3"/>
      <c r="R28" s="3"/>
      <c r="S28" s="3"/>
    </row>
    <row r="29" spans="1:25" x14ac:dyDescent="0.2">
      <c r="A29" s="49" t="s">
        <v>15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37">
        <f>N26+N27+N28</f>
        <v>161.24766966690567</v>
      </c>
      <c r="O29" s="3"/>
      <c r="P29" s="3"/>
      <c r="Q29" s="3"/>
      <c r="R29" s="3"/>
      <c r="S29" s="3"/>
    </row>
    <row r="30" spans="1:25" x14ac:dyDescent="0.2">
      <c r="A30" s="39" t="s">
        <v>16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38">
        <f>N29*20%</f>
        <v>32.249533933381137</v>
      </c>
      <c r="O30" s="3"/>
      <c r="P30" s="3"/>
      <c r="Q30" s="3"/>
      <c r="R30" s="3"/>
      <c r="S30" s="3"/>
    </row>
    <row r="31" spans="1:25" x14ac:dyDescent="0.2">
      <c r="A31" s="49" t="s">
        <v>11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37">
        <f>N29+N30</f>
        <v>193.49720360028681</v>
      </c>
      <c r="O31" s="3"/>
      <c r="P31" s="3"/>
      <c r="Q31" s="3"/>
      <c r="R31" s="3"/>
      <c r="S31" s="3"/>
    </row>
    <row r="32" spans="1:25" x14ac:dyDescent="0.2">
      <c r="A32" s="24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6"/>
      <c r="O32" s="3"/>
      <c r="P32" s="3"/>
      <c r="Q32" s="3"/>
      <c r="R32" s="3"/>
      <c r="S32" s="3"/>
    </row>
    <row r="33" spans="1:14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">
      <c r="A34" s="6" t="s">
        <v>17</v>
      </c>
      <c r="B34" s="6"/>
      <c r="C34" s="8"/>
      <c r="D34" s="6" t="s">
        <v>18</v>
      </c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</row>
    <row r="37" spans="1:14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</sheetData>
  <mergeCells count="19">
    <mergeCell ref="C4:N6"/>
    <mergeCell ref="C7:N7"/>
    <mergeCell ref="C8:N8"/>
    <mergeCell ref="A30:M30"/>
    <mergeCell ref="A31:M31"/>
    <mergeCell ref="A25:M25"/>
    <mergeCell ref="A26:M26"/>
    <mergeCell ref="A29:M29"/>
    <mergeCell ref="A28:M28"/>
    <mergeCell ref="A23:M23"/>
    <mergeCell ref="A24:M24"/>
    <mergeCell ref="A36:N36"/>
    <mergeCell ref="A17:N17"/>
    <mergeCell ref="A22:M22"/>
    <mergeCell ref="A12:N12"/>
    <mergeCell ref="C16:N16"/>
    <mergeCell ref="A13:N13"/>
    <mergeCell ref="A16:B16"/>
    <mergeCell ref="A27:M27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9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1</v>
      </c>
    </row>
  </sheetData>
  <sheetCalcPr fullCalcOnLoa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Чижова Анастасия Николаевна</dc:creator>
  <dc:description>17.05.2010</dc:description>
  <cp:lastModifiedBy>Ульяновская Ирина Александровна</cp:lastModifiedBy>
  <cp:lastPrinted>2018-11-01T13:34:42Z</cp:lastPrinted>
  <dcterms:created xsi:type="dcterms:W3CDTF">2007-02-21T08:42:24Z</dcterms:created>
  <dcterms:modified xsi:type="dcterms:W3CDTF">2021-01-29T07:54:50Z</dcterms:modified>
</cp:coreProperties>
</file>